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'Лист1'!$A$1:$H$125</definedName>
  </definedNames>
  <calcPr fullCalcOnLoad="1"/>
</workbook>
</file>

<file path=xl/sharedStrings.xml><?xml version="1.0" encoding="utf-8"?>
<sst xmlns="http://schemas.openxmlformats.org/spreadsheetml/2006/main" count="270" uniqueCount="264">
  <si>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</si>
  <si>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</si>
  <si>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</si>
  <si>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</si>
  <si>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</si>
  <si>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</si>
  <si>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</si>
  <si>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</si>
  <si>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</si>
  <si>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</si>
  <si>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</si>
  <si>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</si>
  <si>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</si>
  <si>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</si>
  <si>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</si>
  <si>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</si>
  <si>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</si>
  <si>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</si>
  <si>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</si>
  <si>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</si>
  <si>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</si>
  <si>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</si>
  <si>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</si>
  <si>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</si>
  <si>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</si>
  <si>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</si>
  <si>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</si>
  <si>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</si>
  <si>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</si>
  <si>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</si>
  <si>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</si>
  <si>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</si>
  <si>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</si>
  <si>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</si>
  <si>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</si>
  <si>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</si>
  <si>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</si>
  <si>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</si>
  <si>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</si>
  <si>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</si>
  <si>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</si>
  <si>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</si>
  <si>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</si>
  <si>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</si>
  <si>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</si>
  <si>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</si>
  <si>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</si>
  <si>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</si>
  <si>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</si>
  <si>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</si>
  <si>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</si>
  <si>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</si>
  <si>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</si>
  <si>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</si>
  <si>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</si>
  <si>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</si>
  <si>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</si>
  <si>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</si>
  <si>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</si>
  <si>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</si>
  <si>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</si>
  <si>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</si>
  <si>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</si>
  <si>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</si>
  <si>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</si>
  <si>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</si>
  <si>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</si>
  <si>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</si>
  <si>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</si>
  <si>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</si>
  <si>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</si>
  <si>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</si>
  <si>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</si>
  <si>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</si>
  <si>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</si>
  <si>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</si>
  <si>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</si>
  <si>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</si>
  <si>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</si>
  <si>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</si>
  <si>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</si>
  <si>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</si>
  <si>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</si>
  <si>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</si>
  <si>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</si>
  <si>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</si>
  <si>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</si>
  <si>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</si>
  <si>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</si>
  <si>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</si>
  <si>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</si>
  <si>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</si>
  <si>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</si>
  <si>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</si>
  <si>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</si>
  <si>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</si>
  <si>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</si>
  <si>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</si>
  <si>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</si>
  <si>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</si>
  <si>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</si>
  <si>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</si>
  <si>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</si>
  <si>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</si>
  <si>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</si>
  <si>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</si>
  <si>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</si>
  <si>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</si>
  <si>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</si>
  <si>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</si>
  <si>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</si>
  <si>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</si>
  <si>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</si>
  <si>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</si>
  <si>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</si>
  <si>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</si>
  <si>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</si>
  <si>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</si>
  <si>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</si>
  <si>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</si>
  <si>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</si>
  <si>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</si>
  <si>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</si>
  <si>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</si>
  <si>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</si>
  <si>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</si>
  <si>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</si>
  <si>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</si>
  <si>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</si>
  <si>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</si>
  <si>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</si>
  <si>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</si>
  <si>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</si>
  <si>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</si>
  <si>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</si>
  <si>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</si>
  <si>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</si>
  <si>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</si>
  <si>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</si>
  <si>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</si>
  <si>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</si>
  <si>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</si>
  <si>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</si>
  <si>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</si>
  <si>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</si>
  <si>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</si>
  <si>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</si>
  <si>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</si>
  <si>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</si>
  <si>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</si>
  <si>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</si>
  <si>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</si>
  <si>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</si>
  <si>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</si>
  <si>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</si>
  <si>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</si>
  <si>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</si>
  <si>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</si>
  <si>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</si>
  <si>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</si>
  <si>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</si>
  <si>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</si>
  <si>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</si>
  <si>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</si>
  <si>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</si>
  <si>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</si>
  <si>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</si>
  <si>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</si>
  <si>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</si>
  <si>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</si>
  <si>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</si>
  <si>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</si>
  <si>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</si>
  <si>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</si>
  <si>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</si>
  <si>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</si>
  <si>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</si>
  <si>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</si>
  <si>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</si>
  <si>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</si>
  <si>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</si>
  <si>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</si>
  <si>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</si>
  <si>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</si>
  <si>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</si>
  <si>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</si>
  <si>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</si>
  <si>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</si>
  <si>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</si>
  <si>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</si>
  <si>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</si>
  <si>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</si>
  <si>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</si>
  <si>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</si>
  <si>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</si>
  <si>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</si>
  <si>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</si>
  <si>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</si>
  <si>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</si>
  <si>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</si>
  <si>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</si>
  <si>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</si>
  <si>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</si>
  <si>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</si>
  <si>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</si>
  <si>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</si>
  <si>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</si>
  <si>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</si>
  <si>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</si>
  <si>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</si>
  <si>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</si>
  <si>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</si>
  <si>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</si>
  <si>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</si>
  <si>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</si>
  <si>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</si>
  <si>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</si>
  <si>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</si>
  <si>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</si>
  <si>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</si>
  <si>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</si>
  <si>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Заполнять только желтые клетки</t>
  </si>
  <si>
    <t>Просьба: формулы не сбивать!</t>
  </si>
  <si>
    <r>
      <t>000  1  06  06030  00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</si>
  <si>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Дотации бюджетам сельских 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</si>
  <si>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</si>
  <si>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</si>
  <si>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</si>
  <si>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</si>
  <si>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</si>
  <si>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</si>
  <si>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</si>
  <si>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</si>
  <si>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>000  1  01  02010  01  0000  110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</si>
  <si>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</si>
  <si>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</si>
  <si>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</si>
  <si>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</si>
  <si>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</si>
  <si>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</si>
  <si>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</si>
  <si>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</si>
  <si>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</si>
  <si>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</si>
  <si>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</si>
  <si>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</si>
  <si>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</si>
  <si>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</si>
  <si>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</si>
  <si>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</si>
  <si>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</si>
  <si>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</si>
  <si>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</si>
  <si>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</si>
  <si>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</si>
  <si>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</si>
  <si>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</si>
  <si>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</si>
  <si>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</si>
  <si>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</si>
  <si>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</si>
  <si>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</si>
  <si>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на 01.01.2021</t>
  </si>
  <si>
    <t xml:space="preserve"> ОТЧЕТ ОБ ИСПОЛНЕНИИ БЮДЖЕТА за 2020год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</si>
</sst>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6" fillId="32" borderId="17" xfId="0" applyFont="1" applyFill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0" fontId="10" fillId="0" borderId="0" xfId="0" applyFont="1" applyFill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21" xfId="0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10" fillId="32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32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3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0" fillId="32" borderId="1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32" borderId="13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/>
    </xf>
    <xf numFmtId="0" fontId="10" fillId="32" borderId="21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SheetLayoutView="75" workbookViewId="0" topLeftCell="A1">
      <selection activeCell="A4" sqref="A4:H4"/>
    </sheetView>
  </sheetViews>
  <sheetFormatPr defaultColWidth="9.33203125" defaultRowHeight="11.25"/>
  <cols>
    <col min="1" max="1" width="37.66015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015625" style="15" customWidth="1"/>
    <col min="8" max="8" width="16.83203125" style="15" customWidth="1"/>
  </cols>
  <sheetData>
    <row r="1" spans="1:9" s="1" customFormat="1" ht="16.5" customHeight="1">
      <c r="A1" s="67" t="s">
        <v>263</v>
      </c>
      <c r="B1" s="67"/>
      <c r="C1" s="67"/>
      <c r="D1" s="67"/>
      <c r="E1" s="67"/>
      <c r="F1" s="67"/>
      <c r="G1" s="67"/>
      <c r="H1" s="67"/>
      <c r="I1" s="35" t="s">
        <v>221</v>
      </c>
    </row>
    <row r="2" spans="1:9" s="1" customFormat="1" ht="11.25" customHeight="1">
      <c r="A2" s="67" t="s">
        <v>183</v>
      </c>
      <c r="B2" s="67"/>
      <c r="C2" s="67"/>
      <c r="D2" s="67"/>
      <c r="E2" s="67"/>
      <c r="F2" s="67"/>
      <c r="G2" s="67"/>
      <c r="H2" s="67"/>
      <c r="I2" s="36" t="s">
        <v>222</v>
      </c>
    </row>
    <row r="3" spans="1:8" s="1" customFormat="1" ht="12">
      <c r="A3" s="68" t="s">
        <v>259</v>
      </c>
      <c r="B3" s="68"/>
      <c r="C3" s="68"/>
      <c r="D3" s="68"/>
      <c r="E3" s="68"/>
      <c r="F3" s="68"/>
      <c r="G3" s="68"/>
      <c r="H3" s="68"/>
    </row>
    <row r="4" spans="1:8" s="1" customFormat="1" ht="12">
      <c r="A4" s="69" t="s">
        <v>262</v>
      </c>
      <c r="B4" s="69"/>
      <c r="C4" s="69"/>
      <c r="D4" s="69"/>
      <c r="E4" s="69"/>
      <c r="F4" s="69"/>
      <c r="G4" s="69"/>
      <c r="H4" s="69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184</v>
      </c>
    </row>
    <row r="6" spans="1:8" s="16" customFormat="1" ht="60" customHeight="1">
      <c r="A6" s="4" t="s">
        <v>50</v>
      </c>
      <c r="B6" s="4" t="s">
        <v>51</v>
      </c>
      <c r="C6" s="5" t="s">
        <v>185</v>
      </c>
      <c r="D6" s="5" t="s">
        <v>186</v>
      </c>
      <c r="E6" s="5" t="s">
        <v>52</v>
      </c>
      <c r="F6" s="5" t="s">
        <v>187</v>
      </c>
      <c r="G6" s="5" t="s">
        <v>188</v>
      </c>
      <c r="H6" s="5" t="s">
        <v>53</v>
      </c>
    </row>
    <row r="7" spans="1:8" s="2" customFormat="1" ht="12.75" thickBot="1">
      <c r="A7" s="6" t="s">
        <v>189</v>
      </c>
      <c r="B7" s="7" t="s">
        <v>190</v>
      </c>
      <c r="C7" s="14" t="s">
        <v>191</v>
      </c>
      <c r="D7" s="14" t="s">
        <v>192</v>
      </c>
      <c r="E7" s="14" t="s">
        <v>193</v>
      </c>
      <c r="F7" s="14" t="s">
        <v>194</v>
      </c>
      <c r="G7" s="14" t="s">
        <v>195</v>
      </c>
      <c r="H7" s="14" t="s">
        <v>196</v>
      </c>
    </row>
    <row r="8" spans="1:8" ht="13.5" thickBot="1">
      <c r="A8" s="17" t="s">
        <v>54</v>
      </c>
      <c r="B8" s="18" t="s">
        <v>55</v>
      </c>
      <c r="C8" s="39">
        <f>E8-D8</f>
        <v>3214599.3399999994</v>
      </c>
      <c r="D8" s="40">
        <f>D9+D73</f>
        <v>2319664.61</v>
      </c>
      <c r="E8" s="40">
        <f>E9+E73</f>
        <v>5534263.949999999</v>
      </c>
      <c r="F8" s="39">
        <f>H8-G8</f>
        <v>3214599.3399999994</v>
      </c>
      <c r="G8" s="41">
        <f>G9+G73+G66</f>
        <v>2319664.61</v>
      </c>
      <c r="H8" s="40">
        <f>H9+H73</f>
        <v>5534263.949999999</v>
      </c>
    </row>
    <row r="9" spans="1:10" ht="13.5" thickBot="1">
      <c r="A9" s="21" t="s">
        <v>56</v>
      </c>
      <c r="B9" s="22" t="s">
        <v>57</v>
      </c>
      <c r="C9" s="42">
        <f aca="true" t="shared" si="0" ref="C9:C17">E9-D9</f>
        <v>1088223.3399999999</v>
      </c>
      <c r="D9" s="42"/>
      <c r="E9" s="43">
        <f>E10+E16+E22+E26+E37+E40+E50+E55+E62+E66</f>
        <v>1088223.3399999999</v>
      </c>
      <c r="F9" s="43">
        <f aca="true" t="shared" si="1" ref="F9:F17">H9-G9</f>
        <v>1088223.3399999999</v>
      </c>
      <c r="G9" s="43"/>
      <c r="H9" s="43">
        <f>H10+H16+H22+H26+H37+H40+H50+H55+H62+H66</f>
        <v>1088223.3399999999</v>
      </c>
      <c r="J9" s="37">
        <f>H9/E9*100</f>
        <v>100</v>
      </c>
    </row>
    <row r="10" spans="1:10" ht="13.5" thickBot="1">
      <c r="A10" s="21" t="s">
        <v>58</v>
      </c>
      <c r="B10" s="22" t="s">
        <v>59</v>
      </c>
      <c r="C10" s="42">
        <f t="shared" si="0"/>
        <v>25409.16</v>
      </c>
      <c r="D10" s="42"/>
      <c r="E10" s="43">
        <f>E11</f>
        <v>25409.16</v>
      </c>
      <c r="F10" s="43">
        <f t="shared" si="1"/>
        <v>25409.16</v>
      </c>
      <c r="G10" s="43"/>
      <c r="H10" s="44">
        <f>H11</f>
        <v>25409.16</v>
      </c>
      <c r="J10" s="37">
        <f aca="true" t="shared" si="2" ref="J10:J73">H10/E10*100</f>
        <v>100</v>
      </c>
    </row>
    <row r="11" spans="1:10" ht="12.75">
      <c r="A11" s="19" t="s">
        <v>0</v>
      </c>
      <c r="B11" s="20" t="s">
        <v>1</v>
      </c>
      <c r="C11" s="45">
        <f t="shared" si="0"/>
        <v>25409.16</v>
      </c>
      <c r="D11" s="45"/>
      <c r="E11" s="46">
        <f>SUM(E12:E15)</f>
        <v>25409.16</v>
      </c>
      <c r="F11" s="46">
        <f t="shared" si="1"/>
        <v>25409.16</v>
      </c>
      <c r="G11" s="46"/>
      <c r="H11" s="46">
        <f>SUM(H12:H15)</f>
        <v>25409.16</v>
      </c>
      <c r="J11" s="37">
        <f t="shared" si="2"/>
        <v>100</v>
      </c>
    </row>
    <row r="12" spans="1:10" ht="90">
      <c r="A12" s="8" t="s">
        <v>2</v>
      </c>
      <c r="B12" s="9" t="s">
        <v>229</v>
      </c>
      <c r="C12" s="47">
        <f t="shared" si="0"/>
        <v>25409.16</v>
      </c>
      <c r="D12" s="47"/>
      <c r="E12" s="48">
        <v>25409.16</v>
      </c>
      <c r="F12" s="49">
        <f t="shared" si="1"/>
        <v>25409.16</v>
      </c>
      <c r="G12" s="49"/>
      <c r="H12" s="48">
        <v>25409.16</v>
      </c>
      <c r="J12" s="37">
        <f t="shared" si="2"/>
        <v>100</v>
      </c>
    </row>
    <row r="13" spans="1:10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0" ht="57" thickBot="1">
      <c r="A14" s="8" t="s">
        <v>5</v>
      </c>
      <c r="B14" s="9" t="s">
        <v>233</v>
      </c>
      <c r="C14" s="47">
        <f t="shared" si="0"/>
        <v>0</v>
      </c>
      <c r="D14" s="47"/>
      <c r="E14" s="48">
        <v>0</v>
      </c>
      <c r="F14" s="49">
        <f t="shared" si="1"/>
        <v>0</v>
      </c>
      <c r="G14" s="49"/>
      <c r="H14" s="48"/>
      <c r="J14" s="37" t="e">
        <f t="shared" si="2"/>
        <v>#DIV/0!</v>
      </c>
    </row>
    <row r="15" spans="1:10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customHeight="1" hidden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aca="true" t="shared" si="3" ref="C18:C31">E18-D18</f>
        <v>0</v>
      </c>
      <c r="D18" s="47"/>
      <c r="E18" s="48"/>
      <c r="F18" s="49">
        <f aca="true" t="shared" si="4" ref="F18:F30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200</v>
      </c>
      <c r="B25" s="24" t="s">
        <v>201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1042235.98</v>
      </c>
      <c r="D26" s="42"/>
      <c r="E26" s="43">
        <f>E27+E30</f>
        <v>1042235.98</v>
      </c>
      <c r="F26" s="43">
        <f t="shared" si="4"/>
        <v>1042235.98</v>
      </c>
      <c r="G26" s="43"/>
      <c r="H26" s="44">
        <f>H27+H30</f>
        <v>1042235.98</v>
      </c>
      <c r="J26" s="37">
        <f t="shared" si="2"/>
        <v>100</v>
      </c>
    </row>
    <row r="27" spans="1:10" ht="12.75">
      <c r="A27" s="19" t="s">
        <v>27</v>
      </c>
      <c r="B27" s="20" t="s">
        <v>28</v>
      </c>
      <c r="C27" s="45">
        <f t="shared" si="3"/>
        <v>20549.69</v>
      </c>
      <c r="D27" s="45"/>
      <c r="E27" s="46">
        <f>SUM(E28:E29)</f>
        <v>20549.69</v>
      </c>
      <c r="F27" s="46">
        <f t="shared" si="4"/>
        <v>20549.69</v>
      </c>
      <c r="G27" s="46"/>
      <c r="H27" s="46">
        <f>SUM(H28:H29)</f>
        <v>20549.69</v>
      </c>
      <c r="J27" s="37">
        <f t="shared" si="2"/>
        <v>100</v>
      </c>
    </row>
    <row r="28" spans="1:10" ht="48.75" customHeight="1">
      <c r="A28" s="8" t="s">
        <v>29</v>
      </c>
      <c r="B28" s="9" t="s">
        <v>30</v>
      </c>
      <c r="C28" s="47">
        <f t="shared" si="3"/>
        <v>20549.69</v>
      </c>
      <c r="D28" s="47"/>
      <c r="E28" s="48">
        <v>20549.69</v>
      </c>
      <c r="F28" s="49">
        <f t="shared" si="4"/>
        <v>20549.69</v>
      </c>
      <c r="G28" s="49"/>
      <c r="H28" s="48">
        <v>20549.69</v>
      </c>
      <c r="I28" t="s">
        <v>35</v>
      </c>
      <c r="J28" s="37">
        <f>H28/E28*100</f>
        <v>100</v>
      </c>
    </row>
    <row r="29" spans="1:10" ht="36" customHeight="1" hidden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1021686.29</v>
      </c>
      <c r="D30" s="47"/>
      <c r="E30" s="49">
        <f>E31+E34</f>
        <v>1021686.29</v>
      </c>
      <c r="F30" s="49">
        <f t="shared" si="4"/>
        <v>1021686.29</v>
      </c>
      <c r="G30" s="49"/>
      <c r="H30" s="49">
        <f>H31+H34</f>
        <v>1021686.29</v>
      </c>
      <c r="J30" s="37">
        <f t="shared" si="2"/>
        <v>100</v>
      </c>
    </row>
    <row r="31" spans="1:10" ht="12.75">
      <c r="A31" s="8" t="s">
        <v>39</v>
      </c>
      <c r="B31" s="9" t="s">
        <v>223</v>
      </c>
      <c r="C31" s="47">
        <f t="shared" si="3"/>
        <v>477232.14</v>
      </c>
      <c r="D31" s="47"/>
      <c r="E31" s="49">
        <f>SUM(E32:E33)</f>
        <v>477232.14</v>
      </c>
      <c r="F31" s="49">
        <f>H31-G31</f>
        <v>477232.14</v>
      </c>
      <c r="G31" s="49"/>
      <c r="H31" s="49">
        <f>SUM(H32:H33)</f>
        <v>477232.14</v>
      </c>
      <c r="J31" s="37">
        <f t="shared" si="2"/>
        <v>100</v>
      </c>
    </row>
    <row r="32" spans="1:10" ht="42" customHeight="1">
      <c r="A32" s="8" t="s">
        <v>42</v>
      </c>
      <c r="B32" s="9" t="s">
        <v>40</v>
      </c>
      <c r="C32" s="47">
        <f aca="true" t="shared" si="5" ref="C32:C39">E32-D32</f>
        <v>477232.14</v>
      </c>
      <c r="D32" s="47"/>
      <c r="E32" s="48">
        <v>477232.14</v>
      </c>
      <c r="F32" s="49">
        <f aca="true" t="shared" si="6" ref="F32:F39">H32-G32</f>
        <v>477232.14</v>
      </c>
      <c r="G32" s="49"/>
      <c r="H32" s="48">
        <v>477232.14</v>
      </c>
      <c r="I32" t="s">
        <v>35</v>
      </c>
      <c r="J32" s="37">
        <f t="shared" si="2"/>
        <v>100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customHeight="1" hidden="1">
      <c r="A34" s="8" t="s">
        <v>45</v>
      </c>
      <c r="B34" s="9" t="s">
        <v>44</v>
      </c>
      <c r="C34" s="47">
        <f t="shared" si="5"/>
        <v>544454.15</v>
      </c>
      <c r="D34" s="47"/>
      <c r="E34" s="49">
        <f>SUM(E35:E36)</f>
        <v>544454.15</v>
      </c>
      <c r="F34" s="49">
        <f t="shared" si="6"/>
        <v>544454.15</v>
      </c>
      <c r="G34" s="49"/>
      <c r="H34" s="49">
        <f>SUM(H35:H36)</f>
        <v>544454.15</v>
      </c>
      <c r="J34" s="37">
        <f t="shared" si="2"/>
        <v>100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544454.15</v>
      </c>
      <c r="D35" s="47"/>
      <c r="E35" s="48">
        <v>544454.15</v>
      </c>
      <c r="F35" s="49">
        <f t="shared" si="6"/>
        <v>544454.15</v>
      </c>
      <c r="G35" s="49"/>
      <c r="H35" s="48">
        <v>544454.15</v>
      </c>
      <c r="I35" t="s">
        <v>35</v>
      </c>
      <c r="J35" s="37">
        <f t="shared" si="2"/>
        <v>100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1200</v>
      </c>
      <c r="D37" s="42"/>
      <c r="E37" s="43">
        <f>E38</f>
        <v>1200</v>
      </c>
      <c r="F37" s="43">
        <f t="shared" si="6"/>
        <v>1200</v>
      </c>
      <c r="G37" s="43"/>
      <c r="H37" s="44">
        <f>H38</f>
        <v>1200</v>
      </c>
      <c r="J37" s="37">
        <f t="shared" si="2"/>
        <v>100</v>
      </c>
    </row>
    <row r="38" spans="1:10" ht="56.25">
      <c r="A38" s="19" t="s">
        <v>76</v>
      </c>
      <c r="B38" s="20" t="s">
        <v>77</v>
      </c>
      <c r="C38" s="45">
        <f t="shared" si="5"/>
        <v>1200</v>
      </c>
      <c r="D38" s="45"/>
      <c r="E38" s="46">
        <f>E39</f>
        <v>1200</v>
      </c>
      <c r="F38" s="46">
        <f t="shared" si="6"/>
        <v>1200</v>
      </c>
      <c r="G38" s="46"/>
      <c r="H38" s="46">
        <f>H39</f>
        <v>1200</v>
      </c>
      <c r="J38" s="37">
        <f t="shared" si="2"/>
        <v>100</v>
      </c>
    </row>
    <row r="39" spans="1:10" ht="36.75" customHeight="1">
      <c r="A39" s="23" t="s">
        <v>202</v>
      </c>
      <c r="B39" s="24" t="s">
        <v>228</v>
      </c>
      <c r="C39" s="53">
        <f t="shared" si="5"/>
        <v>1200</v>
      </c>
      <c r="D39" s="50"/>
      <c r="E39" s="51">
        <v>1200</v>
      </c>
      <c r="F39" s="54">
        <f t="shared" si="6"/>
        <v>1200</v>
      </c>
      <c r="G39" s="52"/>
      <c r="H39" s="51">
        <v>1200</v>
      </c>
      <c r="J39" s="37">
        <f t="shared" si="2"/>
        <v>100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5929</v>
      </c>
      <c r="G40" s="43"/>
      <c r="H40" s="44">
        <f>H41</f>
        <v>5929</v>
      </c>
      <c r="J40" s="37">
        <f t="shared" si="2"/>
        <v>100</v>
      </c>
    </row>
    <row r="41" spans="1:10" ht="101.25" hidden="1">
      <c r="A41" s="19" t="s">
        <v>62</v>
      </c>
      <c r="B41" s="20" t="s">
        <v>63</v>
      </c>
      <c r="C41" s="45">
        <f aca="true" t="shared" si="7" ref="C41:C47">E41-D41</f>
        <v>5929</v>
      </c>
      <c r="D41" s="45"/>
      <c r="E41" s="46">
        <f>E42+E45+E47</f>
        <v>5929</v>
      </c>
      <c r="F41" s="46">
        <f aca="true" t="shared" si="8" ref="F41:F47">H41-G41</f>
        <v>5929</v>
      </c>
      <c r="G41" s="46"/>
      <c r="H41" s="46">
        <f>H42+H45+H47</f>
        <v>5929</v>
      </c>
      <c r="J41" s="37">
        <f t="shared" si="2"/>
        <v>100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customHeight="1" hidden="1">
      <c r="A44" s="8" t="s">
        <v>203</v>
      </c>
      <c r="B44" s="9" t="s">
        <v>204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customHeight="1" hidden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customHeight="1" hidden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5929</v>
      </c>
      <c r="G47" s="49"/>
      <c r="H47" s="49">
        <f>H48+H49</f>
        <v>5929</v>
      </c>
      <c r="J47" s="37">
        <f t="shared" si="2"/>
        <v>100</v>
      </c>
    </row>
    <row r="48" spans="1:10" ht="57.75" customHeight="1" hidden="1">
      <c r="A48" s="8" t="s">
        <v>74</v>
      </c>
      <c r="B48" s="9" t="s">
        <v>75</v>
      </c>
      <c r="C48" s="47">
        <f aca="true" t="shared" si="9" ref="C48:C55">E48-D48</f>
        <v>0</v>
      </c>
      <c r="D48" s="47"/>
      <c r="E48" s="48"/>
      <c r="F48" s="49">
        <f aca="true" t="shared" si="10" ref="F48:F55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205</v>
      </c>
      <c r="B49" s="24" t="s">
        <v>206</v>
      </c>
      <c r="C49" s="50">
        <f>E49-D49</f>
        <v>5929</v>
      </c>
      <c r="D49" s="50"/>
      <c r="E49" s="51">
        <v>5929</v>
      </c>
      <c r="F49" s="52">
        <f>H49-G49</f>
        <v>5929</v>
      </c>
      <c r="G49" s="52"/>
      <c r="H49" s="51">
        <v>5929</v>
      </c>
      <c r="J49" s="37">
        <f t="shared" si="2"/>
        <v>100</v>
      </c>
    </row>
    <row r="50" spans="1:10" ht="34.5" thickBot="1">
      <c r="A50" s="21" t="s">
        <v>78</v>
      </c>
      <c r="B50" s="22" t="s">
        <v>79</v>
      </c>
      <c r="C50" s="42">
        <f t="shared" si="9"/>
        <v>125</v>
      </c>
      <c r="D50" s="42"/>
      <c r="E50" s="43">
        <f>E51</f>
        <v>125</v>
      </c>
      <c r="F50" s="43">
        <f t="shared" si="10"/>
        <v>125</v>
      </c>
      <c r="G50" s="43"/>
      <c r="H50" s="44">
        <f>H51</f>
        <v>125</v>
      </c>
      <c r="J50" s="37">
        <f t="shared" si="2"/>
        <v>100</v>
      </c>
    </row>
    <row r="51" spans="1:10" ht="22.5">
      <c r="A51" s="19" t="s">
        <v>80</v>
      </c>
      <c r="B51" s="20" t="s">
        <v>81</v>
      </c>
      <c r="C51" s="45">
        <f t="shared" si="9"/>
        <v>125</v>
      </c>
      <c r="D51" s="45"/>
      <c r="E51" s="46">
        <f>E52</f>
        <v>125</v>
      </c>
      <c r="F51" s="46">
        <f t="shared" si="10"/>
        <v>125</v>
      </c>
      <c r="G51" s="46"/>
      <c r="H51" s="46">
        <f>H52</f>
        <v>125</v>
      </c>
      <c r="J51" s="37">
        <f t="shared" si="2"/>
        <v>100</v>
      </c>
    </row>
    <row r="52" spans="1:10" ht="22.5">
      <c r="A52" s="8" t="s">
        <v>98</v>
      </c>
      <c r="B52" s="9" t="s">
        <v>99</v>
      </c>
      <c r="C52" s="47">
        <f t="shared" si="9"/>
        <v>125</v>
      </c>
      <c r="D52" s="47"/>
      <c r="E52" s="49">
        <f>SUM(E53:E54)</f>
        <v>125</v>
      </c>
      <c r="F52" s="49">
        <f t="shared" si="10"/>
        <v>125</v>
      </c>
      <c r="G52" s="49"/>
      <c r="H52" s="49">
        <f>SUM(H53:H54)</f>
        <v>125</v>
      </c>
      <c r="J52" s="37">
        <f t="shared" si="2"/>
        <v>100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125</v>
      </c>
      <c r="D53" s="47"/>
      <c r="E53" s="48">
        <v>125</v>
      </c>
      <c r="F53" s="49">
        <f t="shared" si="10"/>
        <v>125</v>
      </c>
      <c r="G53" s="49"/>
      <c r="H53" s="48">
        <v>125</v>
      </c>
      <c r="J53" s="37"/>
    </row>
    <row r="54" spans="1:10" ht="34.5" hidden="1" thickBot="1">
      <c r="A54" s="23" t="s">
        <v>207</v>
      </c>
      <c r="B54" s="24" t="s">
        <v>208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aca="true" t="shared" si="11" ref="C56:C62">E56-D56</f>
        <v>0</v>
      </c>
      <c r="D56" s="45"/>
      <c r="E56" s="46">
        <f>E57+E60</f>
        <v>0</v>
      </c>
      <c r="F56" s="46">
        <f aca="true" t="shared" si="12" ref="F56:F6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209</v>
      </c>
      <c r="B59" s="9" t="s">
        <v>210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13324.2</v>
      </c>
      <c r="D62" s="42"/>
      <c r="E62" s="43">
        <f>E63</f>
        <v>13324.2</v>
      </c>
      <c r="F62" s="43">
        <f t="shared" si="12"/>
        <v>13324.2</v>
      </c>
      <c r="G62" s="43"/>
      <c r="H62" s="44">
        <f>H63</f>
        <v>13324.2</v>
      </c>
      <c r="J62" s="37">
        <f t="shared" si="2"/>
        <v>100</v>
      </c>
    </row>
    <row r="63" spans="1:10" ht="33.75">
      <c r="A63" s="19" t="s">
        <v>100</v>
      </c>
      <c r="B63" s="20" t="s">
        <v>101</v>
      </c>
      <c r="C63" s="45">
        <f>E63-D63</f>
        <v>13324.2</v>
      </c>
      <c r="D63" s="45"/>
      <c r="E63" s="46">
        <f>E64+E65</f>
        <v>13324.2</v>
      </c>
      <c r="F63" s="46">
        <f>H63-G63</f>
        <v>13324.2</v>
      </c>
      <c r="G63" s="46"/>
      <c r="H63" s="46">
        <f>H64+H65</f>
        <v>13324.2</v>
      </c>
      <c r="J63" s="37">
        <f t="shared" si="2"/>
        <v>100</v>
      </c>
    </row>
    <row r="64" spans="1:10" ht="45">
      <c r="A64" s="8" t="s">
        <v>102</v>
      </c>
      <c r="B64" s="9" t="s">
        <v>103</v>
      </c>
      <c r="C64" s="47">
        <f aca="true" t="shared" si="13" ref="C64:C72">E64-D64</f>
        <v>13324.2</v>
      </c>
      <c r="D64" s="47"/>
      <c r="E64" s="48">
        <v>13324.2</v>
      </c>
      <c r="F64" s="49">
        <f aca="true" t="shared" si="14" ref="F64:F72">H64-G64</f>
        <v>13324.2</v>
      </c>
      <c r="G64" s="49"/>
      <c r="H64" s="48">
        <v>13324.2</v>
      </c>
      <c r="J64" s="37">
        <f t="shared" si="2"/>
        <v>100</v>
      </c>
    </row>
    <row r="65" spans="1:10" ht="45.75" thickBot="1">
      <c r="A65" s="23" t="s">
        <v>211</v>
      </c>
      <c r="B65" s="24" t="s">
        <v>212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>
        <v>0</v>
      </c>
      <c r="J65" s="37" t="e">
        <f t="shared" si="2"/>
        <v>#DIV/0!</v>
      </c>
    </row>
    <row r="66" spans="1:10" ht="13.5" thickBot="1">
      <c r="A66" s="21" t="s">
        <v>104</v>
      </c>
      <c r="B66" s="22" t="s">
        <v>105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106</v>
      </c>
      <c r="B67" s="20" t="s">
        <v>107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108</v>
      </c>
      <c r="B68" s="9" t="s">
        <v>109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213</v>
      </c>
      <c r="B69" s="9" t="s">
        <v>214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110</v>
      </c>
      <c r="B70" s="9" t="s">
        <v>111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112</v>
      </c>
      <c r="B71" s="9" t="s">
        <v>113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215</v>
      </c>
      <c r="B72" s="24" t="s">
        <v>216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114</v>
      </c>
      <c r="B73" s="22" t="s">
        <v>115</v>
      </c>
      <c r="C73" s="42">
        <f>E73-D73</f>
        <v>2126375.9999999995</v>
      </c>
      <c r="D73" s="42">
        <f>D74+D121+D124</f>
        <v>2319664.61</v>
      </c>
      <c r="E73" s="42">
        <f>E74+E121+E124</f>
        <v>4446040.609999999</v>
      </c>
      <c r="F73" s="42">
        <f>H73-G73</f>
        <v>2126375.9999999995</v>
      </c>
      <c r="G73" s="42">
        <f>G74+G121+G124</f>
        <v>2319664.61</v>
      </c>
      <c r="H73" s="55">
        <f>H74+H121+H124</f>
        <v>4446040.609999999</v>
      </c>
      <c r="J73" s="37">
        <f t="shared" si="2"/>
        <v>100</v>
      </c>
    </row>
    <row r="74" spans="1:8" ht="34.5" thickBot="1">
      <c r="A74" s="28" t="s">
        <v>116</v>
      </c>
      <c r="B74" s="29" t="s">
        <v>117</v>
      </c>
      <c r="C74" s="56">
        <f aca="true" t="shared" si="15" ref="C74:C81">E74-D74</f>
        <v>1821000</v>
      </c>
      <c r="D74" s="56">
        <f>D75+D81+D102+D108</f>
        <v>2319664.61</v>
      </c>
      <c r="E74" s="56">
        <f>E75+E81+E102+E108</f>
        <v>4140664.61</v>
      </c>
      <c r="F74" s="56">
        <f aca="true" t="shared" si="16" ref="F74:F81">H74-G74</f>
        <v>1821000</v>
      </c>
      <c r="G74" s="56">
        <f>G75+G81+G102+G108</f>
        <v>2319664.61</v>
      </c>
      <c r="H74" s="57">
        <f>H75+H81+H102+H108</f>
        <v>4140664.61</v>
      </c>
    </row>
    <row r="75" spans="1:8" ht="34.5" thickBot="1">
      <c r="A75" s="28" t="s">
        <v>118</v>
      </c>
      <c r="B75" s="29" t="s">
        <v>237</v>
      </c>
      <c r="C75" s="56">
        <f t="shared" si="15"/>
        <v>0</v>
      </c>
      <c r="D75" s="56">
        <f>D76+D79</f>
        <v>1702800</v>
      </c>
      <c r="E75" s="56">
        <f>E76+E79</f>
        <v>1702800</v>
      </c>
      <c r="F75" s="56">
        <f t="shared" si="16"/>
        <v>0</v>
      </c>
      <c r="G75" s="56">
        <f>G76+G79</f>
        <v>1702800</v>
      </c>
      <c r="H75" s="57">
        <f>H76+H79</f>
        <v>1702800</v>
      </c>
    </row>
    <row r="76" spans="1:8" ht="22.5">
      <c r="A76" s="25" t="s">
        <v>119</v>
      </c>
      <c r="B76" s="26" t="s">
        <v>236</v>
      </c>
      <c r="C76" s="58">
        <f t="shared" si="15"/>
        <v>0</v>
      </c>
      <c r="D76" s="58">
        <f>D78+D77</f>
        <v>282100</v>
      </c>
      <c r="E76" s="58">
        <f>E78+E77</f>
        <v>282100</v>
      </c>
      <c r="F76" s="58">
        <f>H76-G76</f>
        <v>0</v>
      </c>
      <c r="G76" s="58">
        <f>G77</f>
        <v>282100</v>
      </c>
      <c r="H76" s="58">
        <f>H77</f>
        <v>282100</v>
      </c>
    </row>
    <row r="77" spans="1:8" ht="33.75">
      <c r="A77" s="25" t="s">
        <v>224</v>
      </c>
      <c r="B77" s="11" t="s">
        <v>235</v>
      </c>
      <c r="C77" s="58">
        <f t="shared" si="15"/>
        <v>0</v>
      </c>
      <c r="D77" s="59">
        <v>282100</v>
      </c>
      <c r="E77" s="59">
        <v>282100</v>
      </c>
      <c r="F77" s="58"/>
      <c r="G77" s="59">
        <v>282100</v>
      </c>
      <c r="H77" s="59">
        <v>282100</v>
      </c>
    </row>
    <row r="78" spans="1:8" ht="33.75" hidden="1">
      <c r="A78" s="10" t="s">
        <v>120</v>
      </c>
      <c r="B78" s="11" t="s">
        <v>220</v>
      </c>
      <c r="C78" s="60">
        <f t="shared" si="15"/>
        <v>0</v>
      </c>
      <c r="D78" s="61"/>
      <c r="E78" s="61"/>
      <c r="F78" s="60">
        <f t="shared" si="16"/>
        <v>0</v>
      </c>
      <c r="G78" s="61"/>
      <c r="H78" s="61"/>
    </row>
    <row r="79" spans="1:8" ht="33.75">
      <c r="A79" s="10" t="s">
        <v>121</v>
      </c>
      <c r="B79" s="11" t="s">
        <v>238</v>
      </c>
      <c r="C79" s="60">
        <f t="shared" si="15"/>
        <v>0</v>
      </c>
      <c r="D79" s="60">
        <f>D80</f>
        <v>1420700</v>
      </c>
      <c r="E79" s="60">
        <f>E80</f>
        <v>1420700</v>
      </c>
      <c r="F79" s="60">
        <f t="shared" si="16"/>
        <v>0</v>
      </c>
      <c r="G79" s="60">
        <f>G80</f>
        <v>1420700</v>
      </c>
      <c r="H79" s="60">
        <f>H80</f>
        <v>1420700</v>
      </c>
    </row>
    <row r="80" spans="1:8" ht="33.75">
      <c r="A80" s="32" t="s">
        <v>225</v>
      </c>
      <c r="B80" s="33" t="s">
        <v>239</v>
      </c>
      <c r="C80" s="62">
        <f t="shared" si="15"/>
        <v>0</v>
      </c>
      <c r="D80" s="63">
        <v>1420700</v>
      </c>
      <c r="E80" s="63">
        <v>1420700</v>
      </c>
      <c r="F80" s="62"/>
      <c r="G80" s="63">
        <v>1420700</v>
      </c>
      <c r="H80" s="63">
        <v>1420700</v>
      </c>
    </row>
    <row r="81" spans="1:8" ht="34.5" hidden="1" thickBot="1">
      <c r="A81" s="28" t="s">
        <v>122</v>
      </c>
      <c r="B81" s="29" t="s">
        <v>240</v>
      </c>
      <c r="C81" s="56">
        <f t="shared" si="15"/>
        <v>1633000</v>
      </c>
      <c r="D81" s="56">
        <f>D82+D84+D86+D92+D98+D100</f>
        <v>0</v>
      </c>
      <c r="E81" s="56">
        <f>E82+E84+E86+E92+E98+E100</f>
        <v>1633000</v>
      </c>
      <c r="F81" s="56">
        <f t="shared" si="16"/>
        <v>1633000</v>
      </c>
      <c r="G81" s="56">
        <f>G82+G84+G86+G92+G98+G100</f>
        <v>0</v>
      </c>
      <c r="H81" s="57">
        <f>H82+H84+H86+H92+H98+H100</f>
        <v>1633000</v>
      </c>
    </row>
    <row r="82" spans="1:8" s="1" customFormat="1" ht="45" hidden="1">
      <c r="A82" s="25" t="s">
        <v>123</v>
      </c>
      <c r="B82" s="26" t="s">
        <v>124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125</v>
      </c>
      <c r="B83" s="11" t="s">
        <v>126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127</v>
      </c>
      <c r="B84" s="11" t="s">
        <v>128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129</v>
      </c>
      <c r="B85" s="11" t="s">
        <v>130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customHeight="1" hidden="1">
      <c r="A86" s="10" t="s">
        <v>131</v>
      </c>
      <c r="B86" s="11" t="s">
        <v>132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133</v>
      </c>
      <c r="B87" s="11" t="s">
        <v>134</v>
      </c>
      <c r="C87" s="60">
        <f aca="true" t="shared" si="17" ref="C87:C97">E87-D87</f>
        <v>0</v>
      </c>
      <c r="D87" s="60">
        <f>D88+D89+D90+D91</f>
        <v>0</v>
      </c>
      <c r="E87" s="60">
        <f>E88+E89+E90+E91</f>
        <v>0</v>
      </c>
      <c r="F87" s="60">
        <f aca="true" t="shared" si="18" ref="F87:F97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135</v>
      </c>
      <c r="B88" s="11" t="s">
        <v>136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customHeight="1" hidden="1">
      <c r="A89" s="10" t="s">
        <v>137</v>
      </c>
      <c r="B89" s="11" t="s">
        <v>138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customHeight="1" hidden="1">
      <c r="A90" s="10" t="s">
        <v>139</v>
      </c>
      <c r="B90" s="11" t="s">
        <v>140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customHeight="1" hidden="1">
      <c r="A91" s="10" t="s">
        <v>141</v>
      </c>
      <c r="B91" s="11" t="s">
        <v>142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143</v>
      </c>
      <c r="B92" s="11" t="s">
        <v>144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145</v>
      </c>
      <c r="B93" s="11" t="s">
        <v>146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147</v>
      </c>
      <c r="B94" s="11" t="s">
        <v>148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149</v>
      </c>
      <c r="B95" s="11" t="s">
        <v>150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151</v>
      </c>
      <c r="B96" s="11" t="s">
        <v>152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8" s="1" customFormat="1" ht="56.25" hidden="1">
      <c r="A97" s="10" t="s">
        <v>153</v>
      </c>
      <c r="B97" s="11" t="s">
        <v>154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customHeight="1" hidden="1">
      <c r="A98" s="10" t="s">
        <v>155</v>
      </c>
      <c r="B98" s="11" t="s">
        <v>241</v>
      </c>
      <c r="C98" s="60">
        <f aca="true" t="shared" si="19" ref="C98:C105">E98-D98</f>
        <v>0</v>
      </c>
      <c r="D98" s="60">
        <f>D99</f>
        <v>0</v>
      </c>
      <c r="E98" s="60">
        <f>E99</f>
        <v>0</v>
      </c>
      <c r="F98" s="60">
        <f aca="true" t="shared" si="20" ref="F98:F105">H98-G98</f>
        <v>0</v>
      </c>
      <c r="G98" s="60">
        <f>G99</f>
        <v>0</v>
      </c>
      <c r="H98" s="60">
        <f>H99</f>
        <v>0</v>
      </c>
      <c r="L98" s="1">
        <v>450.52</v>
      </c>
    </row>
    <row r="99" spans="1:8" s="1" customFormat="1" ht="92.25" customHeight="1" hidden="1">
      <c r="A99" s="10" t="s">
        <v>156</v>
      </c>
      <c r="B99" s="11" t="s">
        <v>242</v>
      </c>
      <c r="C99" s="60">
        <f t="shared" si="19"/>
        <v>0</v>
      </c>
      <c r="D99" s="61"/>
      <c r="E99" s="61"/>
      <c r="F99" s="60"/>
      <c r="G99" s="61"/>
      <c r="H99" s="61"/>
    </row>
    <row r="100" spans="1:8" s="1" customFormat="1" ht="12.75">
      <c r="A100" s="10" t="s">
        <v>157</v>
      </c>
      <c r="B100" s="11" t="s">
        <v>243</v>
      </c>
      <c r="C100" s="60">
        <f t="shared" si="19"/>
        <v>1633000</v>
      </c>
      <c r="D100" s="60">
        <f>D101</f>
        <v>0</v>
      </c>
      <c r="E100" s="60">
        <f>E101</f>
        <v>1633000</v>
      </c>
      <c r="F100" s="60">
        <f t="shared" si="20"/>
        <v>1633000</v>
      </c>
      <c r="G100" s="60">
        <f>G101</f>
        <v>0</v>
      </c>
      <c r="H100" s="60">
        <f>H101</f>
        <v>1633000</v>
      </c>
    </row>
    <row r="101" spans="1:8" s="1" customFormat="1" ht="13.5" thickBot="1">
      <c r="A101" s="32" t="s">
        <v>158</v>
      </c>
      <c r="B101" s="33" t="s">
        <v>244</v>
      </c>
      <c r="C101" s="62">
        <f t="shared" si="19"/>
        <v>1633000</v>
      </c>
      <c r="D101" s="63"/>
      <c r="E101" s="63">
        <v>1633000</v>
      </c>
      <c r="F101" s="62">
        <f t="shared" si="20"/>
        <v>1633000</v>
      </c>
      <c r="G101" s="63"/>
      <c r="H101" s="63">
        <v>1633000</v>
      </c>
    </row>
    <row r="102" spans="1:8" s="1" customFormat="1" ht="34.5" thickBot="1">
      <c r="A102" s="28" t="s">
        <v>159</v>
      </c>
      <c r="B102" s="29" t="s">
        <v>245</v>
      </c>
      <c r="C102" s="56">
        <f t="shared" si="19"/>
        <v>88000</v>
      </c>
      <c r="D102" s="56">
        <f>D103+D106</f>
        <v>0</v>
      </c>
      <c r="E102" s="56">
        <f>E103+E106</f>
        <v>88000</v>
      </c>
      <c r="F102" s="56">
        <f t="shared" si="20"/>
        <v>88000</v>
      </c>
      <c r="G102" s="56">
        <f>G103+G106</f>
        <v>0</v>
      </c>
      <c r="H102" s="57">
        <f>H103+H106</f>
        <v>88000</v>
      </c>
    </row>
    <row r="103" spans="1:8" s="1" customFormat="1" ht="45">
      <c r="A103" s="25" t="s">
        <v>160</v>
      </c>
      <c r="B103" s="26" t="s">
        <v>246</v>
      </c>
      <c r="C103" s="58">
        <f t="shared" si="19"/>
        <v>88000</v>
      </c>
      <c r="D103" s="58">
        <f>D105+D104</f>
        <v>0</v>
      </c>
      <c r="E103" s="58">
        <f>E105+E104</f>
        <v>88000</v>
      </c>
      <c r="F103" s="58">
        <f t="shared" si="20"/>
        <v>88000</v>
      </c>
      <c r="G103" s="58">
        <f>G105+G104</f>
        <v>0</v>
      </c>
      <c r="H103" s="58">
        <f>H105+H104</f>
        <v>88000</v>
      </c>
    </row>
    <row r="104" spans="1:8" s="1" customFormat="1" ht="56.25">
      <c r="A104" s="25" t="s">
        <v>226</v>
      </c>
      <c r="B104" s="11" t="s">
        <v>247</v>
      </c>
      <c r="C104" s="58">
        <f t="shared" si="19"/>
        <v>88000</v>
      </c>
      <c r="D104" s="59"/>
      <c r="E104" s="59">
        <v>88000</v>
      </c>
      <c r="F104" s="58">
        <f t="shared" si="20"/>
        <v>88000</v>
      </c>
      <c r="G104" s="59">
        <v>0</v>
      </c>
      <c r="H104" s="59">
        <v>88000</v>
      </c>
    </row>
    <row r="105" spans="1:8" s="1" customFormat="1" ht="56.25" hidden="1">
      <c r="A105" s="10" t="s">
        <v>219</v>
      </c>
      <c r="B105" s="11" t="s">
        <v>218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8" s="1" customFormat="1" ht="12.75">
      <c r="A106" s="10" t="s">
        <v>161</v>
      </c>
      <c r="B106" s="11" t="s">
        <v>248</v>
      </c>
      <c r="C106" s="60">
        <f aca="true" t="shared" si="21" ref="C106:C114">E106-D106</f>
        <v>0</v>
      </c>
      <c r="D106" s="60">
        <f>D107</f>
        <v>0</v>
      </c>
      <c r="E106" s="60">
        <f>E107</f>
        <v>0</v>
      </c>
      <c r="F106" s="60">
        <f aca="true" t="shared" si="22" ref="F106:F114">H106-G106</f>
        <v>0</v>
      </c>
      <c r="G106" s="60">
        <f>G107</f>
        <v>0</v>
      </c>
      <c r="H106" s="60">
        <f>H107</f>
        <v>0</v>
      </c>
    </row>
    <row r="107" spans="1:8" s="1" customFormat="1" ht="13.5" thickBot="1">
      <c r="A107" s="32" t="s">
        <v>162</v>
      </c>
      <c r="B107" s="33" t="s">
        <v>249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8" s="1" customFormat="1" ht="13.5" thickBot="1">
      <c r="A108" s="28" t="s">
        <v>163</v>
      </c>
      <c r="B108" s="29" t="s">
        <v>250</v>
      </c>
      <c r="C108" s="56">
        <f t="shared" si="21"/>
        <v>100000</v>
      </c>
      <c r="D108" s="56">
        <f>D109+D111+D115+D117+D119+D113</f>
        <v>616864.61</v>
      </c>
      <c r="E108" s="56">
        <f>E109+E111+E115+E117+E119+E113</f>
        <v>716864.61</v>
      </c>
      <c r="F108" s="56">
        <f>H108-G108</f>
        <v>100000</v>
      </c>
      <c r="G108" s="56">
        <f>G109+G111+G115+G117+G119+G113</f>
        <v>616864.61</v>
      </c>
      <c r="H108" s="57">
        <f>H109+H111+H115+H117+H119+H113</f>
        <v>716864.61</v>
      </c>
    </row>
    <row r="109" spans="1:8" s="1" customFormat="1" ht="67.5" hidden="1">
      <c r="A109" s="25" t="s">
        <v>164</v>
      </c>
      <c r="B109" s="26" t="s">
        <v>165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8" s="1" customFormat="1" ht="46.5" customHeight="1" hidden="1">
      <c r="A110" s="10" t="s">
        <v>166</v>
      </c>
      <c r="B110" s="11" t="s">
        <v>167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8" s="1" customFormat="1" ht="69.75" customHeight="1">
      <c r="A111" s="10" t="s">
        <v>168</v>
      </c>
      <c r="B111" s="11" t="s">
        <v>251</v>
      </c>
      <c r="C111" s="60">
        <f t="shared" si="21"/>
        <v>0</v>
      </c>
      <c r="D111" s="60">
        <f>D112</f>
        <v>421362.49</v>
      </c>
      <c r="E111" s="60">
        <f>E112</f>
        <v>421362.49</v>
      </c>
      <c r="F111" s="60">
        <f t="shared" si="22"/>
        <v>0</v>
      </c>
      <c r="G111" s="60">
        <f>G112</f>
        <v>421362.49</v>
      </c>
      <c r="H111" s="60">
        <f>H112</f>
        <v>421362.49</v>
      </c>
    </row>
    <row r="112" spans="1:8" s="1" customFormat="1" ht="78.75">
      <c r="A112" s="10" t="s">
        <v>227</v>
      </c>
      <c r="B112" s="11" t="s">
        <v>252</v>
      </c>
      <c r="C112" s="60">
        <f t="shared" si="21"/>
        <v>0</v>
      </c>
      <c r="D112" s="61">
        <v>421362.49</v>
      </c>
      <c r="E112" s="61">
        <v>421362.49</v>
      </c>
      <c r="F112" s="60"/>
      <c r="G112" s="61">
        <v>421362.49</v>
      </c>
      <c r="H112" s="61">
        <v>421362.49</v>
      </c>
    </row>
    <row r="113" spans="1:8" s="1" customFormat="1" ht="56.25" hidden="1">
      <c r="A113" s="8" t="s">
        <v>198</v>
      </c>
      <c r="B113" s="9" t="s">
        <v>197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8" s="1" customFormat="1" ht="45" hidden="1">
      <c r="A114" s="8" t="s">
        <v>199</v>
      </c>
      <c r="B114" s="9" t="s">
        <v>217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8" s="1" customFormat="1" ht="78.75">
      <c r="A115" s="10" t="s">
        <v>230</v>
      </c>
      <c r="B115" s="11" t="s">
        <v>253</v>
      </c>
      <c r="C115" s="60">
        <f aca="true" t="shared" si="23" ref="C115:C125">E115-D115</f>
        <v>0</v>
      </c>
      <c r="D115" s="60">
        <f>D116</f>
        <v>152702</v>
      </c>
      <c r="E115" s="60">
        <f>E116</f>
        <v>152702</v>
      </c>
      <c r="F115" s="60">
        <f aca="true" t="shared" si="24" ref="F115:F125">H115-G115</f>
        <v>0</v>
      </c>
      <c r="G115" s="60">
        <f>G116</f>
        <v>152702</v>
      </c>
      <c r="H115" s="60">
        <f>H116</f>
        <v>152702</v>
      </c>
    </row>
    <row r="116" spans="1:11" s="1" customFormat="1" ht="78" customHeight="1">
      <c r="A116" s="10" t="s">
        <v>231</v>
      </c>
      <c r="B116" s="11" t="s">
        <v>254</v>
      </c>
      <c r="C116" s="60">
        <f t="shared" si="23"/>
        <v>0</v>
      </c>
      <c r="D116" s="61">
        <v>152702</v>
      </c>
      <c r="E116" s="61">
        <v>152702</v>
      </c>
      <c r="F116" s="60"/>
      <c r="G116" s="61">
        <v>152702</v>
      </c>
      <c r="H116" s="61">
        <v>152702</v>
      </c>
      <c r="K116" s="1" t="s">
        <v>234</v>
      </c>
    </row>
    <row r="117" spans="1:8" s="1" customFormat="1" ht="78.75" hidden="1">
      <c r="A117" s="10" t="s">
        <v>169</v>
      </c>
      <c r="B117" s="11" t="s">
        <v>170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8" s="1" customFormat="1" ht="56.25" hidden="1">
      <c r="A118" s="10" t="s">
        <v>171</v>
      </c>
      <c r="B118" s="11" t="s">
        <v>172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8" s="1" customFormat="1" ht="22.5">
      <c r="A119" s="10" t="s">
        <v>173</v>
      </c>
      <c r="B119" s="11" t="s">
        <v>255</v>
      </c>
      <c r="C119" s="60">
        <f t="shared" si="23"/>
        <v>100000</v>
      </c>
      <c r="D119" s="60">
        <f>D120</f>
        <v>42800.12</v>
      </c>
      <c r="E119" s="60">
        <f>E120</f>
        <v>142800.12</v>
      </c>
      <c r="F119" s="60">
        <f t="shared" si="24"/>
        <v>100000</v>
      </c>
      <c r="G119" s="60">
        <f>G120</f>
        <v>42800.12</v>
      </c>
      <c r="H119" s="60">
        <f>H120</f>
        <v>142800.12</v>
      </c>
    </row>
    <row r="120" spans="1:8" s="1" customFormat="1" ht="23.25" thickBot="1">
      <c r="A120" s="32" t="s">
        <v>174</v>
      </c>
      <c r="B120" s="33" t="s">
        <v>256</v>
      </c>
      <c r="C120" s="62">
        <f t="shared" si="23"/>
        <v>100000</v>
      </c>
      <c r="D120" s="63">
        <v>42800.12</v>
      </c>
      <c r="E120" s="63">
        <v>142800.12</v>
      </c>
      <c r="F120" s="62"/>
      <c r="G120" s="63">
        <v>42800.12</v>
      </c>
      <c r="H120" s="63">
        <v>142800.12</v>
      </c>
    </row>
    <row r="121" spans="1:8" s="1" customFormat="1" ht="23.25" thickBot="1">
      <c r="A121" s="28" t="s">
        <v>175</v>
      </c>
      <c r="B121" s="29" t="s">
        <v>176</v>
      </c>
      <c r="C121" s="56">
        <f t="shared" si="23"/>
        <v>305376</v>
      </c>
      <c r="D121" s="56">
        <f>D122</f>
        <v>0</v>
      </c>
      <c r="E121" s="56">
        <f>E122</f>
        <v>305376</v>
      </c>
      <c r="F121" s="56">
        <f t="shared" si="24"/>
        <v>305376</v>
      </c>
      <c r="G121" s="56">
        <f>G122</f>
        <v>0</v>
      </c>
      <c r="H121" s="57">
        <f>H122</f>
        <v>305376</v>
      </c>
    </row>
    <row r="122" spans="1:8" s="1" customFormat="1" ht="22.5">
      <c r="A122" s="25" t="s">
        <v>177</v>
      </c>
      <c r="B122" s="26" t="s">
        <v>178</v>
      </c>
      <c r="C122" s="58">
        <f t="shared" si="23"/>
        <v>305376</v>
      </c>
      <c r="D122" s="58">
        <f>D123</f>
        <v>0</v>
      </c>
      <c r="E122" s="58">
        <f>E123</f>
        <v>305376</v>
      </c>
      <c r="F122" s="58">
        <f t="shared" si="24"/>
        <v>305376</v>
      </c>
      <c r="G122" s="58">
        <f>G123</f>
        <v>0</v>
      </c>
      <c r="H122" s="58">
        <f>H123</f>
        <v>305376</v>
      </c>
    </row>
    <row r="123" spans="1:8" s="1" customFormat="1" ht="22.5">
      <c r="A123" s="32" t="s">
        <v>177</v>
      </c>
      <c r="B123" s="33" t="s">
        <v>257</v>
      </c>
      <c r="C123" s="62">
        <f t="shared" si="23"/>
        <v>305376</v>
      </c>
      <c r="D123" s="63">
        <v>0</v>
      </c>
      <c r="E123" s="63">
        <v>305376</v>
      </c>
      <c r="F123" s="62"/>
      <c r="G123" s="63"/>
      <c r="H123" s="63">
        <v>305376</v>
      </c>
    </row>
    <row r="124" spans="1:8" s="1" customFormat="1" ht="57" hidden="1" thickBot="1">
      <c r="A124" s="28" t="s">
        <v>179</v>
      </c>
      <c r="B124" s="29" t="s">
        <v>180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8" s="1" customFormat="1" ht="45" hidden="1">
      <c r="A125" s="25" t="s">
        <v>181</v>
      </c>
      <c r="B125" s="26" t="s">
        <v>182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3" ht="12">
      <c r="A128" s="12" t="s">
        <v>232</v>
      </c>
      <c r="C128" s="15" t="s">
        <v>260</v>
      </c>
    </row>
    <row r="130" spans="1:3" ht="12">
      <c r="A130" s="66" t="s">
        <v>258</v>
      </c>
      <c r="C130" s="15" t="s">
        <v>261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" top="0" bottom="0" header="0" footer="0"/>
  <pageSetup blackAndWhite="1" fitToHeight="5" fitToWidth="1" horizontalDpi="600" verticalDpi="600" orientation="portrait" paperSize="9" scale="80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PC</cp:lastModifiedBy>
  <cp:lastPrinted>2021-01-13T07:56:15Z</cp:lastPrinted>
  <dcterms:created xsi:type="dcterms:W3CDTF">2014-02-01T07:57:51Z</dcterms:created>
  <dcterms:modified xsi:type="dcterms:W3CDTF">2021-01-21T08:43:37Z</dcterms:modified>
  <cp:category/>
  <cp:version/>
  <cp:contentType/>
  <cp:contentStatus/>
</cp:coreProperties>
</file>